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LDATA\JB\AREA\Treasurer\Income &amp; Expense YTD 2020\"/>
    </mc:Choice>
  </mc:AlternateContent>
  <xr:revisionPtr revIDLastSave="0" documentId="8_{AEAE19B6-56EF-4DC1-88A5-8C1FD46008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COME" sheetId="1" r:id="rId1"/>
    <sheet name="EXPENS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2" l="1"/>
  <c r="I31" i="2" s="1"/>
  <c r="C11" i="1" l="1"/>
  <c r="D11" i="1" s="1"/>
  <c r="C25" i="2" l="1"/>
  <c r="H31" i="2" l="1"/>
  <c r="C21" i="2" l="1"/>
  <c r="G31" i="2"/>
  <c r="C21" i="1" l="1"/>
  <c r="C14" i="1"/>
  <c r="D14" i="1" s="1"/>
  <c r="C12" i="1"/>
  <c r="D12" i="1" s="1"/>
  <c r="C10" i="1"/>
  <c r="D10" i="1" s="1"/>
  <c r="C8" i="1"/>
  <c r="D8" i="1" s="1"/>
  <c r="C7" i="1"/>
  <c r="D7" i="1" s="1"/>
  <c r="C6" i="1"/>
  <c r="D6" i="1" s="1"/>
  <c r="C5" i="1"/>
  <c r="D5" i="1" s="1"/>
  <c r="C4" i="1"/>
  <c r="C38" i="2"/>
  <c r="D34" i="2"/>
  <c r="C34" i="2"/>
  <c r="C20" i="2"/>
  <c r="D20" i="2" s="1"/>
  <c r="C19" i="2"/>
  <c r="D19" i="2" s="1"/>
  <c r="C18" i="2"/>
  <c r="D18" i="2" s="1"/>
  <c r="D16" i="2"/>
  <c r="C17" i="2"/>
  <c r="D17" i="2" s="1"/>
  <c r="C16" i="2"/>
  <c r="C15" i="2"/>
  <c r="D15" i="2" s="1"/>
  <c r="D13" i="2"/>
  <c r="C13" i="2"/>
  <c r="C12" i="2"/>
  <c r="D12" i="2" s="1"/>
  <c r="C11" i="2"/>
  <c r="D11" i="2" s="1"/>
  <c r="C9" i="2"/>
  <c r="D9" i="2" s="1"/>
  <c r="C7" i="2"/>
  <c r="D7" i="2" s="1"/>
  <c r="C5" i="2"/>
  <c r="D5" i="2" s="1"/>
  <c r="C4" i="2"/>
  <c r="D4" i="2" s="1"/>
  <c r="C6" i="2" l="1"/>
  <c r="D6" i="2" s="1"/>
  <c r="C14" i="2" l="1"/>
  <c r="D14" i="2" s="1"/>
  <c r="C8" i="2"/>
  <c r="D8" i="2" s="1"/>
  <c r="F31" i="2"/>
  <c r="D21" i="1" l="1"/>
  <c r="D21" i="2"/>
  <c r="P38" i="2" l="1"/>
  <c r="O38" i="2"/>
  <c r="N38" i="2"/>
  <c r="M38" i="2"/>
  <c r="L38" i="2"/>
  <c r="K38" i="2"/>
  <c r="J38" i="2"/>
  <c r="I38" i="2"/>
  <c r="I40" i="2" s="1"/>
  <c r="H38" i="2"/>
  <c r="H40" i="2" s="1"/>
  <c r="G38" i="2"/>
  <c r="G40" i="2" s="1"/>
  <c r="F38" i="2"/>
  <c r="F40" i="2" s="1"/>
  <c r="E38" i="2"/>
  <c r="B38" i="2"/>
  <c r="C13" i="1" l="1"/>
  <c r="D13" i="1" s="1"/>
  <c r="P17" i="1" l="1"/>
  <c r="P20" i="1" s="1"/>
  <c r="O17" i="1"/>
  <c r="O20" i="1" s="1"/>
  <c r="N17" i="1"/>
  <c r="N20" i="1" s="1"/>
  <c r="M17" i="1"/>
  <c r="M20" i="1" s="1"/>
  <c r="L17" i="1"/>
  <c r="L20" i="1" s="1"/>
  <c r="K17" i="1"/>
  <c r="K20" i="1" s="1"/>
  <c r="J17" i="1"/>
  <c r="J20" i="1" s="1"/>
  <c r="I17" i="1"/>
  <c r="I20" i="1" s="1"/>
  <c r="I22" i="1" s="1"/>
  <c r="H17" i="1"/>
  <c r="H20" i="1" s="1"/>
  <c r="H22" i="1" s="1"/>
  <c r="G17" i="1"/>
  <c r="G20" i="1" s="1"/>
  <c r="G22" i="1" s="1"/>
  <c r="F17" i="1"/>
  <c r="F20" i="1" s="1"/>
  <c r="F22" i="1" s="1"/>
  <c r="E17" i="1"/>
  <c r="E20" i="1" s="1"/>
  <c r="E31" i="2"/>
  <c r="E40" i="2" s="1"/>
  <c r="B31" i="2"/>
  <c r="C30" i="2"/>
  <c r="D30" i="2" s="1"/>
  <c r="C29" i="2"/>
  <c r="D29" i="2" s="1"/>
  <c r="C28" i="2"/>
  <c r="D28" i="2" s="1"/>
  <c r="C27" i="2"/>
  <c r="D27" i="2" s="1"/>
  <c r="C26" i="2"/>
  <c r="D26" i="2" s="1"/>
  <c r="D25" i="2"/>
  <c r="C24" i="2"/>
  <c r="D24" i="2" s="1"/>
  <c r="C23" i="2"/>
  <c r="D23" i="2" s="1"/>
  <c r="C22" i="2"/>
  <c r="D22" i="2" s="1"/>
  <c r="C10" i="2"/>
  <c r="D38" i="2" l="1"/>
  <c r="D10" i="2"/>
  <c r="D31" i="2" s="1"/>
  <c r="B17" i="1"/>
  <c r="B20" i="1" s="1"/>
  <c r="B22" i="1" s="1"/>
  <c r="C17" i="1" l="1"/>
  <c r="C20" i="1" s="1"/>
  <c r="B40" i="2" l="1"/>
  <c r="D4" i="1"/>
  <c r="D17" i="1" s="1"/>
  <c r="D20" i="1" s="1"/>
  <c r="E22" i="1" l="1"/>
  <c r="D40" i="2" l="1"/>
  <c r="D22" i="1" l="1"/>
  <c r="C22" i="1"/>
  <c r="C31" i="2" l="1"/>
  <c r="C40" i="2" s="1"/>
</calcChain>
</file>

<file path=xl/sharedStrings.xml><?xml version="1.0" encoding="utf-8"?>
<sst xmlns="http://schemas.openxmlformats.org/spreadsheetml/2006/main" count="257" uniqueCount="74">
  <si>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</si>
  <si>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</si>
  <si>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</si>
  <si>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</si>
  <si>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</si>
  <si>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</si>
  <si>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</si>
  <si>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</si>
  <si>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</si>
  <si>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</si>
  <si>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</si>
  <si>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</si>
  <si>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INCOME</t>
  </si>
  <si>
    <t>Group/District Contributions</t>
  </si>
  <si>
    <t xml:space="preserve">Miscelleanous Income </t>
  </si>
  <si>
    <t>EXPENSES</t>
  </si>
  <si>
    <t>Difference Between Income and Expenses</t>
  </si>
  <si>
    <t>AA Events Coordinator</t>
  </si>
  <si>
    <t>AAPP</t>
  </si>
  <si>
    <t>Alateen Co-ordinator</t>
  </si>
  <si>
    <t>Alternate delegate</t>
  </si>
  <si>
    <t>Answering Service</t>
  </si>
  <si>
    <t>Archives</t>
  </si>
  <si>
    <t>Area Meeting</t>
  </si>
  <si>
    <t>Board of Directors</t>
  </si>
  <si>
    <t>BOD: Office Staff/LDC &amp; Storage</t>
  </si>
  <si>
    <t>Chairman</t>
  </si>
  <si>
    <t>Delegate</t>
  </si>
  <si>
    <t>Group Records</t>
  </si>
  <si>
    <t>Equalized Expenses</t>
  </si>
  <si>
    <t>Equipment Purchase/Repairs</t>
  </si>
  <si>
    <t>Insurance &amp; Bonding</t>
  </si>
  <si>
    <t>Literature &amp; Forum (exp.)</t>
  </si>
  <si>
    <t xml:space="preserve">Mileage </t>
  </si>
  <si>
    <t>Miscellaneous</t>
  </si>
  <si>
    <t xml:space="preserve">NERD for past delegates </t>
  </si>
  <si>
    <t>Operating fees (background checks)</t>
  </si>
  <si>
    <t>Secretary</t>
  </si>
  <si>
    <t>Spanish Liason</t>
  </si>
  <si>
    <t>Thought/Task Force Expenses</t>
  </si>
  <si>
    <t>Treasurer</t>
  </si>
  <si>
    <t>Webmaster</t>
  </si>
  <si>
    <t>SUBTOTAL EXPENSES</t>
  </si>
  <si>
    <t xml:space="preserve">Spring Assembly </t>
  </si>
  <si>
    <t xml:space="preserve">Fall Assembly </t>
  </si>
  <si>
    <t>CT Alateen Weekend Workshop-CAWW</t>
  </si>
  <si>
    <t>SUBTOTAL SEED MONEY</t>
  </si>
  <si>
    <t>TOTAL EXPENSES</t>
  </si>
  <si>
    <t>ANNUAL BUDGET</t>
  </si>
  <si>
    <t>YTD ACTUAL</t>
  </si>
  <si>
    <t>(OVER)/UNDER BUDGET</t>
  </si>
  <si>
    <t>Summary Income versus Expense:</t>
  </si>
  <si>
    <t>Total Income</t>
  </si>
  <si>
    <t>INCOME:</t>
  </si>
  <si>
    <t>EXPENSES:</t>
  </si>
  <si>
    <t>Special Events</t>
  </si>
  <si>
    <t>Seed Money PAID:</t>
  </si>
  <si>
    <t>CASH BALANCE</t>
  </si>
  <si>
    <t>Quick Refererance Guides</t>
  </si>
  <si>
    <t>2020 CT AFG FINANCIALS</t>
  </si>
  <si>
    <t xml:space="preserve"> </t>
  </si>
  <si>
    <t>Unexpected Income</t>
  </si>
  <si>
    <t>Seed Money</t>
  </si>
  <si>
    <t>Cash from Checking</t>
  </si>
  <si>
    <t>2021 Convention</t>
  </si>
  <si>
    <t>2020 Spring Assembly</t>
  </si>
  <si>
    <t>2020 Fall Assembly</t>
  </si>
  <si>
    <t>2020CT Alateen Weekend Workshop-CAWW</t>
  </si>
  <si>
    <t>2020 Special Events</t>
  </si>
  <si>
    <t>2020 CT AFG EXPENSES</t>
  </si>
  <si>
    <t>Ex-Officio (2020 only)</t>
  </si>
  <si>
    <t xml:space="preserve">2021 Convention </t>
  </si>
  <si>
    <t xml:space="preserve">  </t>
  </si>
  <si>
    <t>P.O.-Diff.Feb Exp Void v.Re-issue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</si>
</sst>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"/>
      <family val="2"/>
    </font>
    <font>
      <b/>
      <u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43" fontId="3" fillId="0" borderId="0" xfId="0" applyNumberFormat="1" applyFont="1"/>
    <xf numFmtId="0" fontId="4" fillId="0" borderId="0" xfId="0" applyFont="1"/>
    <xf numFmtId="4" fontId="4" fillId="0" borderId="0" xfId="0" applyNumberFormat="1" applyFont="1" applyAlignment="1">
      <alignment horizontal="center"/>
    </xf>
    <xf numFmtId="43" fontId="3" fillId="0" borderId="1" xfId="0" applyNumberFormat="1" applyFont="1" applyBorder="1"/>
    <xf numFmtId="4" fontId="3" fillId="0" borderId="1" xfId="0" applyNumberFormat="1" applyFont="1" applyBorder="1"/>
    <xf numFmtId="43" fontId="2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/>
    <xf numFmtId="43" fontId="0" fillId="0" borderId="0" xfId="0" applyNumberFormat="1"/>
    <xf numFmtId="43" fontId="1" fillId="0" borderId="0" xfId="0" applyNumberFormat="1" applyFont="1" applyBorder="1" applyAlignment="1">
      <alignment horizontal="center"/>
    </xf>
    <xf numFmtId="43" fontId="2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43" fontId="3" fillId="0" borderId="0" xfId="0" applyNumberFormat="1" applyFont="1" applyBorder="1"/>
    <xf numFmtId="0" fontId="3" fillId="0" borderId="0" xfId="0" applyFont="1" applyBorder="1"/>
    <xf numFmtId="43" fontId="1" fillId="6" borderId="1" xfId="0" applyNumberFormat="1" applyFont="1" applyFill="1" applyBorder="1" applyAlignment="1">
      <alignment horizontal="center"/>
    </xf>
    <xf numFmtId="0" fontId="4" fillId="0" borderId="0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0" xfId="0" quotePrefix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3" fontId="4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43" fontId="6" fillId="0" borderId="1" xfId="1" applyFont="1" applyBorder="1"/>
    <xf numFmtId="43" fontId="3" fillId="0" borderId="1" xfId="1" applyFont="1" applyBorder="1"/>
    <xf numFmtId="43" fontId="5" fillId="0" borderId="1" xfId="1" applyFont="1" applyBorder="1"/>
    <xf numFmtId="43" fontId="3" fillId="0" borderId="0" xfId="0" applyNumberFormat="1" applyFont="1" applyBorder="1" applyAlignment="1">
      <alignment horizontal="center"/>
    </xf>
    <xf numFmtId="43" fontId="5" fillId="10" borderId="1" xfId="1" applyFont="1" applyFill="1" applyBorder="1"/>
    <xf numFmtId="43" fontId="5" fillId="3" borderId="1" xfId="1" applyFont="1" applyFill="1" applyBorder="1"/>
    <xf numFmtId="43" fontId="0" fillId="0" borderId="1" xfId="1" applyFont="1" applyBorder="1"/>
    <xf numFmtId="0" fontId="10" fillId="0" borderId="0" xfId="0" applyFont="1" applyFill="1" applyBorder="1"/>
    <xf numFmtId="43" fontId="6" fillId="0" borderId="4" xfId="1" applyFont="1" applyBorder="1"/>
    <xf numFmtId="43" fontId="5" fillId="0" borderId="4" xfId="1" applyFont="1" applyBorder="1"/>
    <xf numFmtId="43" fontId="5" fillId="3" borderId="4" xfId="1" applyFont="1" applyFill="1" applyBorder="1"/>
    <xf numFmtId="43" fontId="5" fillId="3" borderId="9" xfId="1" applyFont="1" applyFill="1" applyBorder="1"/>
    <xf numFmtId="43" fontId="2" fillId="0" borderId="0" xfId="0" quotePrefix="1" applyNumberFormat="1" applyFont="1" applyBorder="1" applyAlignment="1">
      <alignment horizontal="center"/>
    </xf>
    <xf numFmtId="0" fontId="0" fillId="0" borderId="1" xfId="0" applyFont="1" applyBorder="1"/>
    <xf numFmtId="0" fontId="2" fillId="5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3" fillId="5" borderId="1" xfId="0" applyNumberFormat="1" applyFont="1" applyFill="1" applyBorder="1"/>
    <xf numFmtId="4" fontId="3" fillId="5" borderId="1" xfId="0" applyNumberFormat="1" applyFont="1" applyFill="1" applyBorder="1"/>
    <xf numFmtId="43" fontId="2" fillId="0" borderId="6" xfId="0" applyNumberFormat="1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3" fontId="5" fillId="2" borderId="6" xfId="1" applyFont="1" applyFill="1" applyBorder="1" applyAlignment="1">
      <alignment vertical="center"/>
    </xf>
    <xf numFmtId="43" fontId="0" fillId="0" borderId="0" xfId="0" applyNumberFormat="1" applyBorder="1"/>
    <xf numFmtId="43" fontId="3" fillId="0" borderId="4" xfId="0" applyNumberFormat="1" applyFont="1" applyBorder="1"/>
    <xf numFmtId="43" fontId="3" fillId="5" borderId="4" xfId="0" applyNumberFormat="1" applyFont="1" applyFill="1" applyBorder="1"/>
    <xf numFmtId="43" fontId="1" fillId="6" borderId="4" xfId="0" applyNumberFormat="1" applyFont="1" applyFill="1" applyBorder="1" applyAlignment="1">
      <alignment horizontal="center"/>
    </xf>
    <xf numFmtId="43" fontId="2" fillId="0" borderId="11" xfId="0" applyNumberFormat="1" applyFont="1" applyBorder="1" applyAlignment="1">
      <alignment vertical="center"/>
    </xf>
    <xf numFmtId="43" fontId="3" fillId="5" borderId="9" xfId="0" applyNumberFormat="1" applyFont="1" applyFill="1" applyBorder="1"/>
    <xf numFmtId="43" fontId="1" fillId="6" borderId="9" xfId="0" applyNumberFormat="1" applyFont="1" applyFill="1" applyBorder="1" applyAlignment="1">
      <alignment horizontal="center"/>
    </xf>
    <xf numFmtId="43" fontId="5" fillId="3" borderId="15" xfId="1" applyFont="1" applyFill="1" applyBorder="1"/>
    <xf numFmtId="43" fontId="5" fillId="3" borderId="16" xfId="1" applyFont="1" applyFill="1" applyBorder="1"/>
    <xf numFmtId="43" fontId="6" fillId="10" borderId="17" xfId="1" applyFont="1" applyFill="1" applyBorder="1"/>
    <xf numFmtId="43" fontId="5" fillId="2" borderId="11" xfId="1" applyFont="1" applyFill="1" applyBorder="1" applyAlignment="1">
      <alignment vertical="center"/>
    </xf>
    <xf numFmtId="43" fontId="3" fillId="10" borderId="9" xfId="1" applyFont="1" applyFill="1" applyBorder="1"/>
    <xf numFmtId="0" fontId="2" fillId="11" borderId="13" xfId="0" applyFont="1" applyFill="1" applyBorder="1" applyAlignment="1">
      <alignment horizontal="center" vertical="center" wrapText="1"/>
    </xf>
    <xf numFmtId="0" fontId="5" fillId="11" borderId="14" xfId="0" applyFont="1" applyFill="1" applyBorder="1"/>
    <xf numFmtId="43" fontId="6" fillId="11" borderId="15" xfId="1" applyFont="1" applyFill="1" applyBorder="1"/>
    <xf numFmtId="0" fontId="4" fillId="0" borderId="3" xfId="0" applyFont="1" applyBorder="1"/>
    <xf numFmtId="0" fontId="1" fillId="0" borderId="3" xfId="0" applyFont="1" applyBorder="1"/>
    <xf numFmtId="0" fontId="1" fillId="3" borderId="3" xfId="0" applyFont="1" applyFill="1" applyBorder="1" applyAlignment="1">
      <alignment horizontal="right"/>
    </xf>
    <xf numFmtId="0" fontId="1" fillId="8" borderId="3" xfId="0" applyFont="1" applyFill="1" applyBorder="1"/>
    <xf numFmtId="0" fontId="4" fillId="10" borderId="3" xfId="0" applyFont="1" applyFill="1" applyBorder="1"/>
    <xf numFmtId="0" fontId="1" fillId="2" borderId="10" xfId="0" applyFont="1" applyFill="1" applyBorder="1" applyAlignment="1">
      <alignment horizontal="right" vertical="center"/>
    </xf>
    <xf numFmtId="43" fontId="1" fillId="0" borderId="8" xfId="0" applyNumberFormat="1" applyFont="1" applyBorder="1" applyAlignment="1">
      <alignment horizontal="center"/>
    </xf>
    <xf numFmtId="43" fontId="6" fillId="0" borderId="9" xfId="1" applyFont="1" applyBorder="1"/>
    <xf numFmtId="43" fontId="5" fillId="10" borderId="9" xfId="1" applyFont="1" applyFill="1" applyBorder="1"/>
    <xf numFmtId="43" fontId="5" fillId="2" borderId="12" xfId="1" applyFont="1" applyFill="1" applyBorder="1" applyAlignment="1">
      <alignment vertical="center"/>
    </xf>
    <xf numFmtId="43" fontId="3" fillId="7" borderId="9" xfId="1" applyFont="1" applyFill="1" applyBorder="1"/>
    <xf numFmtId="0" fontId="1" fillId="0" borderId="19" xfId="0" applyFont="1" applyBorder="1"/>
    <xf numFmtId="0" fontId="4" fillId="0" borderId="20" xfId="0" applyFont="1" applyBorder="1"/>
    <xf numFmtId="0" fontId="1" fillId="0" borderId="3" xfId="0" applyFont="1" applyBorder="1" applyAlignment="1">
      <alignment horizontal="right"/>
    </xf>
    <xf numFmtId="43" fontId="4" fillId="0" borderId="3" xfId="0" applyNumberFormat="1" applyFont="1" applyBorder="1"/>
    <xf numFmtId="0" fontId="9" fillId="3" borderId="3" xfId="0" applyFont="1" applyFill="1" applyBorder="1"/>
    <xf numFmtId="0" fontId="11" fillId="0" borderId="3" xfId="0" applyFont="1" applyBorder="1"/>
    <xf numFmtId="0" fontId="12" fillId="0" borderId="3" xfId="0" applyFont="1" applyBorder="1"/>
    <xf numFmtId="4" fontId="1" fillId="0" borderId="10" xfId="0" applyNumberFormat="1" applyFont="1" applyBorder="1" applyAlignment="1">
      <alignment vertical="center"/>
    </xf>
    <xf numFmtId="4" fontId="4" fillId="0" borderId="8" xfId="0" applyNumberFormat="1" applyFont="1" applyBorder="1" applyAlignment="1">
      <alignment horizontal="center"/>
    </xf>
    <xf numFmtId="43" fontId="6" fillId="0" borderId="9" xfId="0" applyNumberFormat="1" applyFont="1" applyBorder="1"/>
    <xf numFmtId="43" fontId="6" fillId="5" borderId="9" xfId="0" applyNumberFormat="1" applyFont="1" applyFill="1" applyBorder="1"/>
    <xf numFmtId="43" fontId="4" fillId="0" borderId="9" xfId="0" applyNumberFormat="1" applyFont="1" applyBorder="1" applyAlignment="1">
      <alignment horizontal="center"/>
    </xf>
    <xf numFmtId="43" fontId="1" fillId="3" borderId="9" xfId="0" applyNumberFormat="1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 vertical="center" wrapText="1"/>
    </xf>
    <xf numFmtId="43" fontId="3" fillId="7" borderId="8" xfId="0" applyNumberFormat="1" applyFont="1" applyFill="1" applyBorder="1"/>
    <xf numFmtId="43" fontId="2" fillId="11" borderId="9" xfId="0" applyNumberFormat="1" applyFont="1" applyFill="1" applyBorder="1"/>
    <xf numFmtId="43" fontId="2" fillId="3" borderId="9" xfId="0" applyNumberFormat="1" applyFont="1" applyFill="1" applyBorder="1"/>
    <xf numFmtId="43" fontId="2" fillId="3" borderId="4" xfId="0" applyNumberFormat="1" applyFont="1" applyFill="1" applyBorder="1"/>
    <xf numFmtId="43" fontId="2" fillId="3" borderId="1" xfId="0" applyNumberFormat="1" applyFont="1" applyFill="1" applyBorder="1"/>
    <xf numFmtId="0" fontId="5" fillId="7" borderId="8" xfId="0" applyFont="1" applyFill="1" applyBorder="1"/>
    <xf numFmtId="0" fontId="2" fillId="11" borderId="7" xfId="0" applyFont="1" applyFill="1" applyBorder="1" applyAlignment="1">
      <alignment horizontal="center" vertical="center" wrapText="1"/>
    </xf>
    <xf numFmtId="43" fontId="3" fillId="11" borderId="8" xfId="0" applyNumberFormat="1" applyFont="1" applyFill="1" applyBorder="1"/>
    <xf numFmtId="43" fontId="6" fillId="11" borderId="9" xfId="1" applyFont="1" applyFill="1" applyBorder="1"/>
    <xf numFmtId="43" fontId="3" fillId="11" borderId="9" xfId="0" applyNumberFormat="1" applyFont="1" applyFill="1" applyBorder="1"/>
    <xf numFmtId="43" fontId="2" fillId="11" borderId="12" xfId="0" applyNumberFormat="1" applyFont="1" applyFill="1" applyBorder="1" applyAlignment="1">
      <alignment vertical="center"/>
    </xf>
    <xf numFmtId="43" fontId="3" fillId="5" borderId="9" xfId="1" applyFont="1" applyFill="1" applyBorder="1"/>
    <xf numFmtId="43" fontId="2" fillId="0" borderId="12" xfId="0" applyNumberFormat="1" applyFont="1" applyBorder="1" applyAlignment="1">
      <alignment vertical="center"/>
    </xf>
    <xf numFmtId="43" fontId="2" fillId="7" borderId="12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1" fillId="12" borderId="21" xfId="0" applyFont="1" applyFill="1" applyBorder="1"/>
    <xf numFmtId="4" fontId="4" fillId="12" borderId="22" xfId="0" applyNumberFormat="1" applyFont="1" applyFill="1" applyBorder="1" applyAlignment="1">
      <alignment horizontal="center"/>
    </xf>
    <xf numFmtId="0" fontId="0" fillId="12" borderId="22" xfId="0" applyFill="1" applyBorder="1"/>
    <xf numFmtId="8" fontId="14" fillId="12" borderId="23" xfId="0" applyNumberFormat="1" applyFont="1" applyFill="1" applyBorder="1"/>
    <xf numFmtId="8" fontId="14" fillId="12" borderId="24" xfId="0" applyNumberFormat="1" applyFont="1" applyFill="1" applyBorder="1"/>
    <xf numFmtId="0" fontId="4" fillId="0" borderId="19" xfId="0" applyFont="1" applyBorder="1"/>
    <xf numFmtId="43" fontId="3" fillId="0" borderId="25" xfId="1" applyFont="1" applyFill="1" applyBorder="1"/>
    <xf numFmtId="43" fontId="5" fillId="13" borderId="26" xfId="1" applyFont="1" applyFill="1" applyBorder="1"/>
    <xf numFmtId="43" fontId="3" fillId="7" borderId="9" xfId="1" applyNumberFormat="1" applyFont="1" applyFill="1" applyBorder="1"/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9" fillId="9" borderId="7" xfId="0" applyFont="1" applyFill="1" applyBorder="1" applyAlignment="1">
      <alignment horizontal="left" vertical="center"/>
    </xf>
    <xf numFmtId="0" fontId="9" fillId="9" borderId="18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3C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9"/>
  <sheetViews>
    <sheetView tabSelected="1" zoomScaleNormal="100" workbookViewId="0">
      <selection activeCell="H25" sqref="H25"/>
    </sheetView>
  </sheetViews>
  <sheetFormatPr defaultRowHeight="15" x14ac:dyDescent="0.25"/>
  <cols>
    <col min="1" max="1" width="40.28515625" bestFit="1" customWidth="1"/>
    <col min="2" max="2" width="12" bestFit="1" customWidth="1"/>
    <col min="3" max="3" width="10.85546875" bestFit="1" customWidth="1"/>
    <col min="4" max="4" width="14.5703125" customWidth="1"/>
    <col min="5" max="16" width="10.85546875" bestFit="1" customWidth="1"/>
    <col min="17" max="20" width="9.140625" style="14"/>
  </cols>
  <sheetData>
    <row r="1" spans="1:20" ht="15.75" thickBot="1" x14ac:dyDescent="0.3">
      <c r="A1" s="121" t="s">
        <v>59</v>
      </c>
      <c r="B1" s="118">
        <v>2020</v>
      </c>
      <c r="C1" s="118"/>
      <c r="D1" s="118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5"/>
      <c r="R1" s="15"/>
      <c r="S1" s="15"/>
      <c r="T1" s="15"/>
    </row>
    <row r="2" spans="1:20" ht="26.25" thickBot="1" x14ac:dyDescent="0.3">
      <c r="A2" s="122"/>
      <c r="B2" s="43" t="s">
        <v>48</v>
      </c>
      <c r="C2" s="93" t="s">
        <v>49</v>
      </c>
      <c r="D2" s="100" t="s">
        <v>50</v>
      </c>
      <c r="E2" s="44" t="s">
        <v>0</v>
      </c>
      <c r="F2" s="45" t="s">
        <v>1</v>
      </c>
      <c r="G2" s="45" t="s">
        <v>2</v>
      </c>
      <c r="H2" s="45" t="s">
        <v>3</v>
      </c>
      <c r="I2" s="45" t="s">
        <v>4</v>
      </c>
      <c r="J2" s="45" t="s">
        <v>5</v>
      </c>
      <c r="K2" s="45" t="s">
        <v>6</v>
      </c>
      <c r="L2" s="45" t="s">
        <v>7</v>
      </c>
      <c r="M2" s="45" t="s">
        <v>8</v>
      </c>
      <c r="N2" s="45" t="s">
        <v>9</v>
      </c>
      <c r="O2" s="45" t="s">
        <v>10</v>
      </c>
      <c r="P2" s="45" t="s">
        <v>11</v>
      </c>
      <c r="Q2" s="15"/>
      <c r="R2" s="15"/>
      <c r="S2" s="15"/>
      <c r="T2" s="15"/>
    </row>
    <row r="3" spans="1:20" ht="15.75" x14ac:dyDescent="0.25">
      <c r="A3" s="36" t="s">
        <v>53</v>
      </c>
      <c r="B3" s="88"/>
      <c r="C3" s="94"/>
      <c r="D3" s="101"/>
      <c r="E3" s="2"/>
      <c r="F3" s="2"/>
      <c r="G3" s="2"/>
      <c r="H3" s="2"/>
      <c r="J3" s="2"/>
      <c r="K3" s="2"/>
      <c r="L3" s="2"/>
      <c r="M3" s="2"/>
      <c r="N3" s="2"/>
      <c r="O3" s="2"/>
      <c r="P3" s="2"/>
      <c r="Q3" s="13"/>
    </row>
    <row r="4" spans="1:20" x14ac:dyDescent="0.25">
      <c r="A4" s="70" t="s">
        <v>13</v>
      </c>
      <c r="B4" s="89">
        <v>30000</v>
      </c>
      <c r="C4" s="79">
        <f t="shared" ref="C4:C8" si="0">SUM(E4:P4)</f>
        <v>8652.34</v>
      </c>
      <c r="D4" s="102">
        <f t="shared" ref="D4:D8" si="1">SUM(B4-C4)</f>
        <v>21347.66</v>
      </c>
      <c r="E4" s="55">
        <v>1985.84</v>
      </c>
      <c r="F4" s="5">
        <v>3221.5</v>
      </c>
      <c r="G4" s="5">
        <v>992</v>
      </c>
      <c r="H4" s="5">
        <v>1745</v>
      </c>
      <c r="I4" s="5">
        <v>708</v>
      </c>
      <c r="J4" s="5" t="s">
        <v>60</v>
      </c>
      <c r="K4" s="5" t="s">
        <v>60</v>
      </c>
      <c r="L4" s="5" t="s">
        <v>60</v>
      </c>
      <c r="M4" s="5" t="s">
        <v>60</v>
      </c>
      <c r="N4" s="5" t="s">
        <v>60</v>
      </c>
      <c r="O4" s="5" t="s">
        <v>60</v>
      </c>
      <c r="P4" s="5" t="s">
        <v>60</v>
      </c>
      <c r="Q4" s="16"/>
      <c r="R4" s="15"/>
      <c r="S4" s="15"/>
      <c r="T4" s="13"/>
    </row>
    <row r="5" spans="1:20" x14ac:dyDescent="0.25">
      <c r="A5" s="69" t="s">
        <v>58</v>
      </c>
      <c r="B5" s="89">
        <v>0</v>
      </c>
      <c r="C5" s="79">
        <f t="shared" si="0"/>
        <v>0</v>
      </c>
      <c r="D5" s="103">
        <f t="shared" si="1"/>
        <v>0</v>
      </c>
      <c r="E5" s="55"/>
      <c r="F5" s="5"/>
      <c r="G5" s="5"/>
      <c r="H5" s="5"/>
      <c r="I5" s="5"/>
      <c r="J5" s="5" t="s">
        <v>60</v>
      </c>
      <c r="K5" s="5"/>
      <c r="L5" s="5"/>
      <c r="M5" s="5"/>
      <c r="N5" s="5"/>
      <c r="O5" s="5"/>
      <c r="P5" s="5"/>
      <c r="Q5" s="13"/>
      <c r="R5" s="17"/>
      <c r="S5" s="17"/>
    </row>
    <row r="6" spans="1:20" x14ac:dyDescent="0.25">
      <c r="A6" s="69" t="s">
        <v>14</v>
      </c>
      <c r="B6" s="89">
        <v>0</v>
      </c>
      <c r="C6" s="79">
        <f t="shared" si="0"/>
        <v>101</v>
      </c>
      <c r="D6" s="103">
        <f t="shared" si="1"/>
        <v>-101</v>
      </c>
      <c r="E6" s="55"/>
      <c r="F6" s="5"/>
      <c r="G6" s="5">
        <v>101</v>
      </c>
      <c r="H6" s="5"/>
      <c r="I6" s="5"/>
      <c r="J6" s="5" t="s">
        <v>60</v>
      </c>
      <c r="K6" s="5"/>
      <c r="L6" s="5"/>
      <c r="M6" s="5"/>
      <c r="N6" s="5"/>
      <c r="O6" s="5"/>
      <c r="P6" s="5"/>
      <c r="Q6" s="16"/>
      <c r="R6" s="17"/>
      <c r="S6" s="17"/>
    </row>
    <row r="7" spans="1:20" x14ac:dyDescent="0.25">
      <c r="A7" s="114" t="s">
        <v>63</v>
      </c>
      <c r="B7" s="89">
        <v>10850</v>
      </c>
      <c r="C7" s="79">
        <f t="shared" si="0"/>
        <v>0</v>
      </c>
      <c r="D7" s="103">
        <f t="shared" si="1"/>
        <v>10850</v>
      </c>
      <c r="E7" s="55"/>
      <c r="F7" s="5"/>
      <c r="G7" s="5" t="s">
        <v>60</v>
      </c>
      <c r="H7" s="5"/>
      <c r="I7" s="5"/>
      <c r="J7" s="5"/>
      <c r="K7" s="5"/>
      <c r="L7" s="5"/>
      <c r="M7" s="5"/>
      <c r="N7" s="5"/>
      <c r="O7" s="5"/>
      <c r="P7" s="5"/>
      <c r="Q7" s="16"/>
      <c r="R7" s="17"/>
      <c r="S7" s="17"/>
    </row>
    <row r="8" spans="1:20" x14ac:dyDescent="0.25">
      <c r="A8" s="80" t="s">
        <v>61</v>
      </c>
      <c r="B8" s="89">
        <v>500</v>
      </c>
      <c r="C8" s="79">
        <f t="shared" si="0"/>
        <v>0</v>
      </c>
      <c r="D8" s="103">
        <f t="shared" si="1"/>
        <v>500</v>
      </c>
      <c r="E8" s="55"/>
      <c r="F8" s="5"/>
      <c r="G8" s="5"/>
      <c r="H8" s="5"/>
      <c r="I8" s="6"/>
      <c r="J8" s="5" t="s">
        <v>60</v>
      </c>
      <c r="K8" s="5" t="s">
        <v>60</v>
      </c>
      <c r="L8" s="5"/>
      <c r="M8" s="5"/>
      <c r="N8" s="5"/>
      <c r="O8" s="5"/>
      <c r="P8" s="5" t="s">
        <v>60</v>
      </c>
      <c r="Q8" s="16"/>
      <c r="R8" s="15"/>
      <c r="S8" s="15"/>
      <c r="T8" s="15"/>
    </row>
    <row r="9" spans="1:20" x14ac:dyDescent="0.25">
      <c r="A9" s="72" t="s">
        <v>62</v>
      </c>
      <c r="B9" s="90" t="s">
        <v>60</v>
      </c>
      <c r="C9" s="105"/>
      <c r="D9" s="59"/>
      <c r="E9" s="56"/>
      <c r="F9" s="46"/>
      <c r="G9" s="46"/>
      <c r="H9" s="46"/>
      <c r="I9" s="47"/>
      <c r="J9" s="46"/>
      <c r="K9" s="46"/>
      <c r="L9" s="46"/>
      <c r="M9" s="46"/>
      <c r="N9" s="46"/>
      <c r="O9" s="46"/>
      <c r="P9" s="46"/>
      <c r="Q9" s="16"/>
      <c r="R9" s="15"/>
      <c r="S9" s="15"/>
      <c r="T9" s="15"/>
    </row>
    <row r="10" spans="1:20" x14ac:dyDescent="0.25">
      <c r="A10" s="81" t="s">
        <v>64</v>
      </c>
      <c r="B10" s="89">
        <v>5000</v>
      </c>
      <c r="C10" s="79">
        <f>SUM(E10:P10)</f>
        <v>0</v>
      </c>
      <c r="D10" s="103">
        <f>SUM(B10-C10)</f>
        <v>5000</v>
      </c>
      <c r="E10" s="55"/>
      <c r="F10" s="55"/>
      <c r="G10" s="55"/>
      <c r="H10" s="55"/>
      <c r="I10" s="55"/>
      <c r="J10" s="55" t="s">
        <v>60</v>
      </c>
      <c r="K10" s="55"/>
      <c r="L10" s="55"/>
      <c r="M10" s="55"/>
      <c r="N10" s="55"/>
      <c r="O10" s="55"/>
      <c r="P10" s="55"/>
      <c r="Q10" s="13"/>
      <c r="R10" s="17"/>
      <c r="S10" s="17"/>
    </row>
    <row r="11" spans="1:20" x14ac:dyDescent="0.25">
      <c r="A11" s="69" t="s">
        <v>65</v>
      </c>
      <c r="B11" s="89">
        <v>2000</v>
      </c>
      <c r="C11" s="79">
        <f>SUM(E11:EP11)</f>
        <v>2000</v>
      </c>
      <c r="D11" s="103">
        <f>SUM(B11-C11)</f>
        <v>0</v>
      </c>
      <c r="E11" s="55"/>
      <c r="F11" s="55"/>
      <c r="G11" s="55"/>
      <c r="H11" s="55">
        <v>2000</v>
      </c>
      <c r="I11" s="55"/>
      <c r="J11" s="55"/>
      <c r="K11" s="55" t="s">
        <v>60</v>
      </c>
      <c r="L11" s="55"/>
      <c r="M11" s="55"/>
      <c r="N11" s="55"/>
      <c r="O11" s="55"/>
      <c r="P11" s="55"/>
      <c r="Q11" s="16"/>
      <c r="R11" s="17"/>
      <c r="S11" s="17"/>
    </row>
    <row r="12" spans="1:20" x14ac:dyDescent="0.25">
      <c r="A12" s="69" t="s">
        <v>66</v>
      </c>
      <c r="B12" s="89">
        <v>2000</v>
      </c>
      <c r="C12" s="79">
        <f>SUM(E12:P12)</f>
        <v>0</v>
      </c>
      <c r="D12" s="103">
        <f>SUM(B12-C12)</f>
        <v>2000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 t="s">
        <v>60</v>
      </c>
      <c r="Q12" s="16"/>
      <c r="R12" s="17"/>
      <c r="S12" s="17"/>
    </row>
    <row r="13" spans="1:20" x14ac:dyDescent="0.25">
      <c r="A13" s="69" t="s">
        <v>68</v>
      </c>
      <c r="B13" s="89">
        <v>2200</v>
      </c>
      <c r="C13" s="79">
        <f t="shared" ref="C13" si="2">SUM(E13:P13)</f>
        <v>0</v>
      </c>
      <c r="D13" s="103">
        <f>SUM(B13-C13)</f>
        <v>2200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16"/>
      <c r="R13" s="17"/>
      <c r="S13" s="17"/>
    </row>
    <row r="14" spans="1:20" x14ac:dyDescent="0.25">
      <c r="A14" s="69" t="s">
        <v>67</v>
      </c>
      <c r="B14" s="89">
        <v>2500</v>
      </c>
      <c r="C14" s="79">
        <f>SUM(E14:P14)</f>
        <v>0</v>
      </c>
      <c r="D14" s="103">
        <f>SUM(B14-C14)</f>
        <v>2500</v>
      </c>
      <c r="E14" s="55"/>
      <c r="F14" s="55"/>
      <c r="G14" s="55"/>
      <c r="H14" s="55"/>
      <c r="I14" s="55"/>
      <c r="J14" s="55" t="s">
        <v>60</v>
      </c>
      <c r="K14" s="55"/>
      <c r="L14" s="55"/>
      <c r="M14" s="55"/>
      <c r="N14" s="55"/>
      <c r="O14" s="55"/>
      <c r="P14" s="55"/>
      <c r="Q14" s="16"/>
      <c r="R14" s="17"/>
      <c r="S14" s="17"/>
    </row>
    <row r="15" spans="1:20" x14ac:dyDescent="0.25">
      <c r="A15" s="69"/>
      <c r="B15" s="89"/>
      <c r="C15" s="79"/>
      <c r="D15" s="103"/>
      <c r="E15" s="55"/>
      <c r="F15" s="5"/>
      <c r="G15" s="5"/>
      <c r="H15" s="5"/>
      <c r="I15" s="42"/>
      <c r="J15" s="5"/>
      <c r="K15" s="5"/>
      <c r="L15" s="5"/>
      <c r="M15" s="5"/>
      <c r="N15" s="5"/>
      <c r="O15" s="5"/>
      <c r="P15" s="5"/>
      <c r="Q15" s="16"/>
      <c r="R15" s="17"/>
      <c r="S15" s="17"/>
    </row>
    <row r="16" spans="1:20" x14ac:dyDescent="0.25">
      <c r="A16" s="69"/>
      <c r="B16" s="91"/>
      <c r="C16" s="79"/>
      <c r="D16" s="103"/>
      <c r="E16" s="5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6"/>
      <c r="R16" s="17"/>
      <c r="S16" s="17"/>
    </row>
    <row r="17" spans="1:39" s="14" customFormat="1" x14ac:dyDescent="0.25">
      <c r="A17" s="82" t="s">
        <v>52</v>
      </c>
      <c r="B17" s="60">
        <f t="shared" ref="B17:P17" si="3">SUM(B4:B16)</f>
        <v>55050</v>
      </c>
      <c r="C17" s="60">
        <f t="shared" si="3"/>
        <v>10753.34</v>
      </c>
      <c r="D17" s="60">
        <f t="shared" si="3"/>
        <v>44296.66</v>
      </c>
      <c r="E17" s="57">
        <f t="shared" si="3"/>
        <v>1985.84</v>
      </c>
      <c r="F17" s="18">
        <f t="shared" si="3"/>
        <v>3221.5</v>
      </c>
      <c r="G17" s="18">
        <f t="shared" si="3"/>
        <v>1093</v>
      </c>
      <c r="H17" s="18">
        <f t="shared" si="3"/>
        <v>3745</v>
      </c>
      <c r="I17" s="18">
        <f t="shared" si="3"/>
        <v>708</v>
      </c>
      <c r="J17" s="18">
        <f t="shared" si="3"/>
        <v>0</v>
      </c>
      <c r="K17" s="18">
        <f t="shared" si="3"/>
        <v>0</v>
      </c>
      <c r="L17" s="18">
        <f t="shared" si="3"/>
        <v>0</v>
      </c>
      <c r="M17" s="18">
        <f t="shared" si="3"/>
        <v>0</v>
      </c>
      <c r="N17" s="18">
        <f t="shared" si="3"/>
        <v>0</v>
      </c>
      <c r="O17" s="18">
        <f t="shared" si="3"/>
        <v>0</v>
      </c>
      <c r="P17" s="18">
        <f t="shared" si="3"/>
        <v>0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5">
      <c r="A18" s="83"/>
      <c r="B18" s="91"/>
      <c r="C18" s="79"/>
      <c r="D18" s="95"/>
      <c r="E18" s="5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3"/>
      <c r="R18" s="17"/>
      <c r="S18" s="17"/>
    </row>
    <row r="19" spans="1:39" ht="15.75" x14ac:dyDescent="0.25">
      <c r="A19" s="84" t="s">
        <v>51</v>
      </c>
      <c r="B19" s="91"/>
      <c r="C19" s="79"/>
      <c r="D19" s="95"/>
      <c r="E19" s="5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6"/>
      <c r="R19" s="17"/>
      <c r="S19" s="17"/>
    </row>
    <row r="20" spans="1:39" x14ac:dyDescent="0.25">
      <c r="A20" s="85" t="s">
        <v>12</v>
      </c>
      <c r="B20" s="60">
        <f>+B17</f>
        <v>55050</v>
      </c>
      <c r="C20" s="60">
        <f t="shared" ref="C20:P20" si="4">+C17</f>
        <v>10753.34</v>
      </c>
      <c r="D20" s="60">
        <f>D17</f>
        <v>44296.66</v>
      </c>
      <c r="E20" s="57">
        <f t="shared" si="4"/>
        <v>1985.84</v>
      </c>
      <c r="F20" s="18">
        <f t="shared" si="4"/>
        <v>3221.5</v>
      </c>
      <c r="G20" s="18">
        <f t="shared" si="4"/>
        <v>1093</v>
      </c>
      <c r="H20" s="18">
        <f t="shared" si="4"/>
        <v>3745</v>
      </c>
      <c r="I20" s="18">
        <f>SUM(I6:I19)</f>
        <v>708</v>
      </c>
      <c r="J20" s="18">
        <f t="shared" si="4"/>
        <v>0</v>
      </c>
      <c r="K20" s="18">
        <f t="shared" si="4"/>
        <v>0</v>
      </c>
      <c r="L20" s="18">
        <f t="shared" si="4"/>
        <v>0</v>
      </c>
      <c r="M20" s="18">
        <f t="shared" si="4"/>
        <v>0</v>
      </c>
      <c r="N20" s="18">
        <f t="shared" si="4"/>
        <v>0</v>
      </c>
      <c r="O20" s="18">
        <f t="shared" si="4"/>
        <v>0</v>
      </c>
      <c r="P20" s="18">
        <f t="shared" si="4"/>
        <v>0</v>
      </c>
      <c r="Q20" s="16"/>
      <c r="R20" s="15"/>
      <c r="S20" s="15"/>
      <c r="T20" s="15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x14ac:dyDescent="0.25">
      <c r="A21" s="86" t="s">
        <v>15</v>
      </c>
      <c r="B21" s="92">
        <v>55050</v>
      </c>
      <c r="C21" s="96">
        <f>SUM(E21:P21)</f>
        <v>7621.09</v>
      </c>
      <c r="D21" s="96">
        <f>+B21-C21</f>
        <v>47428.91</v>
      </c>
      <c r="E21" s="97">
        <v>153.28</v>
      </c>
      <c r="F21" s="98">
        <v>5752.75</v>
      </c>
      <c r="G21" s="98">
        <v>149.81</v>
      </c>
      <c r="H21" s="98">
        <v>-271.3</v>
      </c>
      <c r="I21" s="98">
        <v>1836.55</v>
      </c>
      <c r="J21" s="98" t="s">
        <v>60</v>
      </c>
      <c r="K21" s="98" t="s">
        <v>60</v>
      </c>
      <c r="L21" s="98" t="s">
        <v>60</v>
      </c>
      <c r="M21" s="98" t="s">
        <v>60</v>
      </c>
      <c r="N21" s="98" t="s">
        <v>60</v>
      </c>
      <c r="O21" s="98" t="s">
        <v>60</v>
      </c>
      <c r="P21" s="98" t="s">
        <v>60</v>
      </c>
      <c r="Q21" s="13"/>
      <c r="R21" s="15"/>
      <c r="S21" s="15"/>
      <c r="T21" s="1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s="52" customFormat="1" ht="22.5" customHeight="1" thickBot="1" x14ac:dyDescent="0.3">
      <c r="A22" s="87" t="s">
        <v>16</v>
      </c>
      <c r="B22" s="106">
        <f>SUM(B20-B21)</f>
        <v>0</v>
      </c>
      <c r="C22" s="107">
        <f>SUM(C20-C21)</f>
        <v>3132.25</v>
      </c>
      <c r="D22" s="104">
        <f>SUM(D20-D21)</f>
        <v>-3132.25</v>
      </c>
      <c r="E22" s="58">
        <f t="shared" ref="E22" si="5">SUM(E20-E21)</f>
        <v>1832.56</v>
      </c>
      <c r="F22" s="48">
        <f>SUM(F20-F21)</f>
        <v>-2531.25</v>
      </c>
      <c r="G22" s="48">
        <f>SUM(G20-G21)</f>
        <v>943.19</v>
      </c>
      <c r="H22" s="48">
        <f>SUM(H20-H21)</f>
        <v>4016.3</v>
      </c>
      <c r="I22" s="48">
        <f>SUM(I20-I21)</f>
        <v>-1128.55</v>
      </c>
      <c r="J22" s="48" t="s">
        <v>60</v>
      </c>
      <c r="K22" s="48" t="s">
        <v>60</v>
      </c>
      <c r="L22" s="48" t="s">
        <v>60</v>
      </c>
      <c r="M22" s="48" t="s">
        <v>60</v>
      </c>
      <c r="N22" s="48" t="s">
        <v>60</v>
      </c>
      <c r="O22" s="48" t="s">
        <v>72</v>
      </c>
      <c r="P22" s="48" t="s">
        <v>60</v>
      </c>
      <c r="Q22" s="49"/>
      <c r="R22" s="50"/>
      <c r="S22" s="50"/>
      <c r="T22" s="50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 spans="1:39" ht="16.5" thickTop="1" thickBot="1" x14ac:dyDescent="0.3">
      <c r="A23" s="3"/>
      <c r="B23" s="4"/>
      <c r="D23" s="7"/>
      <c r="E23" s="11"/>
      <c r="F23" s="11"/>
      <c r="G23" s="11"/>
      <c r="H23" s="11"/>
      <c r="Q23" s="13"/>
    </row>
    <row r="24" spans="1:39" ht="15.75" thickBot="1" x14ac:dyDescent="0.3">
      <c r="A24" s="109" t="s">
        <v>57</v>
      </c>
      <c r="B24" s="110"/>
      <c r="C24" s="111"/>
      <c r="D24" s="111"/>
      <c r="E24" s="112">
        <v>40168.86</v>
      </c>
      <c r="F24" s="112">
        <v>37637.61</v>
      </c>
      <c r="G24" s="112">
        <v>38580.800000000003</v>
      </c>
      <c r="H24" s="112">
        <v>42597.1</v>
      </c>
      <c r="I24" s="112">
        <v>41468.550000000003</v>
      </c>
      <c r="J24" s="112" t="s">
        <v>60</v>
      </c>
      <c r="K24" s="112" t="s">
        <v>60</v>
      </c>
      <c r="L24" s="112" t="s">
        <v>60</v>
      </c>
      <c r="M24" s="112" t="s">
        <v>60</v>
      </c>
      <c r="N24" s="112" t="s">
        <v>60</v>
      </c>
      <c r="O24" s="112" t="s">
        <v>60</v>
      </c>
      <c r="P24" s="113" t="s">
        <v>60</v>
      </c>
    </row>
    <row r="25" spans="1:39" x14ac:dyDescent="0.25">
      <c r="A25" s="3"/>
      <c r="B25" s="4"/>
      <c r="D25" s="2"/>
      <c r="F25" s="2"/>
    </row>
    <row r="26" spans="1:39" x14ac:dyDescent="0.25">
      <c r="A26" s="19"/>
      <c r="B26" s="20"/>
      <c r="C26" s="14"/>
      <c r="D26" s="16"/>
      <c r="E26" s="14"/>
    </row>
    <row r="27" spans="1:39" x14ac:dyDescent="0.25">
      <c r="A27" s="19"/>
      <c r="B27" s="20"/>
      <c r="C27" s="14"/>
      <c r="D27" s="54"/>
      <c r="E27" s="14"/>
      <c r="F27" s="2"/>
    </row>
    <row r="28" spans="1:39" x14ac:dyDescent="0.25">
      <c r="A28" s="19"/>
      <c r="B28" s="21"/>
      <c r="C28" s="22"/>
      <c r="D28" s="14"/>
      <c r="E28" s="14"/>
    </row>
    <row r="29" spans="1:39" x14ac:dyDescent="0.25">
      <c r="A29" s="23"/>
      <c r="B29" s="24"/>
      <c r="C29" s="16"/>
      <c r="D29" s="14"/>
      <c r="E29" s="14"/>
    </row>
    <row r="30" spans="1:39" x14ac:dyDescent="0.25">
      <c r="A30" s="23"/>
      <c r="B30" s="24"/>
      <c r="C30" s="16"/>
      <c r="D30" s="14"/>
      <c r="E30" s="14"/>
    </row>
    <row r="31" spans="1:39" x14ac:dyDescent="0.25">
      <c r="A31" s="25"/>
      <c r="B31" s="12"/>
      <c r="C31" s="13"/>
      <c r="D31" s="14"/>
      <c r="E31" s="14"/>
    </row>
    <row r="32" spans="1:39" x14ac:dyDescent="0.25">
      <c r="A32" s="19"/>
      <c r="B32" s="20"/>
      <c r="C32" s="14"/>
      <c r="D32" s="14"/>
      <c r="E32" s="14"/>
    </row>
    <row r="33" spans="1:5" x14ac:dyDescent="0.25">
      <c r="A33" s="19"/>
      <c r="B33" s="20"/>
      <c r="C33" s="14"/>
      <c r="D33" s="14"/>
      <c r="E33" s="14"/>
    </row>
    <row r="34" spans="1:5" x14ac:dyDescent="0.25">
      <c r="A34" s="19"/>
      <c r="B34" s="20"/>
      <c r="C34" s="14"/>
      <c r="D34" s="14"/>
      <c r="E34" s="14"/>
    </row>
    <row r="35" spans="1:5" x14ac:dyDescent="0.25">
      <c r="A35" s="19"/>
      <c r="B35" s="20"/>
      <c r="C35" s="14"/>
      <c r="D35" s="14"/>
    </row>
    <row r="36" spans="1:5" x14ac:dyDescent="0.25">
      <c r="A36" s="19"/>
      <c r="B36" s="20"/>
      <c r="C36" s="14"/>
      <c r="D36" s="14"/>
    </row>
    <row r="37" spans="1:5" x14ac:dyDescent="0.25">
      <c r="A37" s="41"/>
      <c r="B37" s="41"/>
      <c r="C37" s="27"/>
      <c r="D37" s="14"/>
    </row>
    <row r="38" spans="1:5" x14ac:dyDescent="0.25">
      <c r="A38" s="27"/>
      <c r="B38" s="27"/>
      <c r="C38" s="27"/>
      <c r="D38" s="14"/>
    </row>
    <row r="39" spans="1:5" x14ac:dyDescent="0.25">
      <c r="A39" s="26"/>
      <c r="B39" s="27"/>
      <c r="C39" s="28"/>
      <c r="D39" s="14"/>
    </row>
    <row r="40" spans="1:5" x14ac:dyDescent="0.25">
      <c r="A40" s="19"/>
      <c r="B40" s="20"/>
      <c r="C40" s="14"/>
      <c r="D40" s="14"/>
    </row>
    <row r="41" spans="1:5" x14ac:dyDescent="0.25">
      <c r="A41" s="19"/>
      <c r="B41" s="20"/>
      <c r="C41" s="14"/>
      <c r="D41" s="14"/>
    </row>
    <row r="42" spans="1:5" x14ac:dyDescent="0.25">
      <c r="A42" s="3"/>
      <c r="B42" s="4"/>
    </row>
    <row r="43" spans="1:5" x14ac:dyDescent="0.25">
      <c r="A43" s="3"/>
      <c r="B43" s="4"/>
    </row>
    <row r="44" spans="1:5" x14ac:dyDescent="0.25">
      <c r="A44" s="3"/>
      <c r="B44" s="4"/>
    </row>
    <row r="45" spans="1:5" x14ac:dyDescent="0.25">
      <c r="A45" s="3"/>
      <c r="B45" s="4"/>
    </row>
    <row r="46" spans="1:5" x14ac:dyDescent="0.25">
      <c r="A46" s="3"/>
      <c r="B46" s="4"/>
    </row>
    <row r="47" spans="1:5" x14ac:dyDescent="0.25">
      <c r="A47" s="3"/>
      <c r="B47" s="4"/>
    </row>
    <row r="48" spans="1:5" x14ac:dyDescent="0.25">
      <c r="A48" s="3"/>
      <c r="B48" s="4"/>
    </row>
    <row r="49" spans="1:2" x14ac:dyDescent="0.25">
      <c r="A49" s="3"/>
      <c r="B49" s="4"/>
    </row>
    <row r="50" spans="1:2" x14ac:dyDescent="0.25">
      <c r="A50" s="3"/>
      <c r="B50" s="4"/>
    </row>
    <row r="51" spans="1:2" x14ac:dyDescent="0.25">
      <c r="A51" s="3"/>
      <c r="B51" s="4"/>
    </row>
    <row r="52" spans="1:2" x14ac:dyDescent="0.25">
      <c r="A52" s="3"/>
      <c r="B52" s="4"/>
    </row>
    <row r="53" spans="1:2" x14ac:dyDescent="0.25">
      <c r="A53" s="3"/>
      <c r="B53" s="4"/>
    </row>
    <row r="54" spans="1:2" x14ac:dyDescent="0.25">
      <c r="A54" s="3"/>
      <c r="B54" s="4"/>
    </row>
    <row r="55" spans="1:2" x14ac:dyDescent="0.25">
      <c r="A55" s="3"/>
      <c r="B55" s="4"/>
    </row>
    <row r="56" spans="1:2" ht="16.5" x14ac:dyDescent="0.35">
      <c r="A56" s="3"/>
      <c r="B56" s="8"/>
    </row>
    <row r="57" spans="1:2" ht="16.5" x14ac:dyDescent="0.35">
      <c r="A57" s="3"/>
      <c r="B57" s="8"/>
    </row>
    <row r="58" spans="1:2" ht="16.5" x14ac:dyDescent="0.35">
      <c r="A58" s="3"/>
      <c r="B58" s="8"/>
    </row>
    <row r="59" spans="1:2" x14ac:dyDescent="0.25">
      <c r="A59" s="3"/>
      <c r="B59" s="4"/>
    </row>
  </sheetData>
  <mergeCells count="2">
    <mergeCell ref="B1:P1"/>
    <mergeCell ref="A1:A2"/>
  </mergeCells>
  <pageMargins left="0.7" right="0.7" top="0.75" bottom="0.7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topLeftCell="A24" zoomScaleNormal="100" workbookViewId="0">
      <selection activeCell="I41" sqref="I41"/>
    </sheetView>
  </sheetViews>
  <sheetFormatPr defaultRowHeight="15" x14ac:dyDescent="0.25"/>
  <cols>
    <col min="1" max="1" width="35.28515625" bestFit="1" customWidth="1"/>
    <col min="2" max="2" width="13.28515625" bestFit="1" customWidth="1"/>
    <col min="3" max="3" width="10.28515625" bestFit="1" customWidth="1"/>
    <col min="4" max="4" width="14.28515625" bestFit="1" customWidth="1"/>
    <col min="5" max="5" width="9.28515625" bestFit="1" customWidth="1"/>
    <col min="7" max="7" width="9.28515625" bestFit="1" customWidth="1"/>
    <col min="10" max="10" width="9.85546875" bestFit="1" customWidth="1"/>
    <col min="14" max="14" width="10.28515625" bestFit="1" customWidth="1"/>
  </cols>
  <sheetData>
    <row r="1" spans="1:20" ht="15.75" thickBot="1" x14ac:dyDescent="0.3">
      <c r="A1" s="121" t="s">
        <v>69</v>
      </c>
      <c r="B1" s="118">
        <v>2020</v>
      </c>
      <c r="C1" s="118"/>
      <c r="D1" s="118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1"/>
      <c r="R1" s="1"/>
      <c r="S1" s="1"/>
      <c r="T1" s="1"/>
    </row>
    <row r="2" spans="1:20" ht="26.25" thickBot="1" x14ac:dyDescent="0.3">
      <c r="A2" s="122"/>
      <c r="B2" s="43" t="s">
        <v>48</v>
      </c>
      <c r="C2" s="93" t="s">
        <v>49</v>
      </c>
      <c r="D2" s="66" t="s">
        <v>50</v>
      </c>
      <c r="E2" s="44" t="s">
        <v>0</v>
      </c>
      <c r="F2" s="45" t="s">
        <v>1</v>
      </c>
      <c r="G2" s="45" t="s">
        <v>2</v>
      </c>
      <c r="H2" s="45" t="s">
        <v>3</v>
      </c>
      <c r="I2" s="45" t="s">
        <v>4</v>
      </c>
      <c r="J2" s="45" t="s">
        <v>5</v>
      </c>
      <c r="K2" s="45" t="s">
        <v>6</v>
      </c>
      <c r="L2" s="45" t="s">
        <v>7</v>
      </c>
      <c r="M2" s="45" t="s">
        <v>8</v>
      </c>
      <c r="N2" s="45" t="s">
        <v>9</v>
      </c>
      <c r="O2" s="45" t="s">
        <v>10</v>
      </c>
      <c r="P2" s="45" t="s">
        <v>11</v>
      </c>
      <c r="Q2" s="1"/>
      <c r="R2" s="1"/>
      <c r="S2" s="1"/>
      <c r="T2" s="1"/>
    </row>
    <row r="3" spans="1:20" ht="15.75" x14ac:dyDescent="0.25">
      <c r="A3" s="108" t="s">
        <v>54</v>
      </c>
      <c r="B3" s="75"/>
      <c r="C3" s="99"/>
      <c r="D3" s="6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69" t="s">
        <v>17</v>
      </c>
      <c r="B4" s="76">
        <v>2000</v>
      </c>
      <c r="C4" s="79">
        <f t="shared" ref="C4:C9" si="0">SUM(E4:P4)</f>
        <v>46.3</v>
      </c>
      <c r="D4" s="68">
        <f t="shared" ref="D4:D9" si="1">SUM(B4-C4)</f>
        <v>1953.7</v>
      </c>
      <c r="E4" s="37"/>
      <c r="F4" s="30"/>
      <c r="G4" s="30">
        <v>46.3</v>
      </c>
      <c r="H4" s="30"/>
      <c r="I4" s="30" t="s">
        <v>60</v>
      </c>
      <c r="J4" s="30" t="s">
        <v>60</v>
      </c>
      <c r="K4" s="30" t="s">
        <v>60</v>
      </c>
      <c r="L4" s="30" t="s">
        <v>60</v>
      </c>
      <c r="M4" s="30" t="s">
        <v>60</v>
      </c>
      <c r="N4" s="30" t="s">
        <v>60</v>
      </c>
      <c r="O4" s="30" t="s">
        <v>60</v>
      </c>
      <c r="P4" s="30" t="s">
        <v>60</v>
      </c>
      <c r="R4" s="2"/>
      <c r="S4" s="2"/>
      <c r="T4" s="2"/>
    </row>
    <row r="5" spans="1:20" x14ac:dyDescent="0.25">
      <c r="A5" s="69" t="s">
        <v>18</v>
      </c>
      <c r="B5" s="76">
        <v>50</v>
      </c>
      <c r="C5" s="79">
        <f t="shared" si="0"/>
        <v>0</v>
      </c>
      <c r="D5" s="68">
        <f t="shared" si="1"/>
        <v>50</v>
      </c>
      <c r="E5" s="37"/>
      <c r="F5" s="30"/>
      <c r="G5" s="30"/>
      <c r="H5" s="30"/>
      <c r="I5" s="30"/>
      <c r="J5" s="30" t="s">
        <v>60</v>
      </c>
      <c r="K5" s="30"/>
      <c r="L5" s="30" t="s">
        <v>60</v>
      </c>
      <c r="M5" s="30"/>
      <c r="N5" s="30"/>
      <c r="O5" s="30"/>
      <c r="P5" s="30" t="s">
        <v>60</v>
      </c>
    </row>
    <row r="6" spans="1:20" x14ac:dyDescent="0.25">
      <c r="A6" s="69" t="s">
        <v>19</v>
      </c>
      <c r="B6" s="76">
        <v>1800</v>
      </c>
      <c r="C6" s="79">
        <f t="shared" si="0"/>
        <v>285</v>
      </c>
      <c r="D6" s="68">
        <f t="shared" si="1"/>
        <v>1515</v>
      </c>
      <c r="E6" s="37" t="s">
        <v>60</v>
      </c>
      <c r="F6" s="30">
        <v>285</v>
      </c>
      <c r="G6" s="30" t="s">
        <v>60</v>
      </c>
      <c r="H6" s="30" t="s">
        <v>60</v>
      </c>
      <c r="I6" s="30" t="s">
        <v>60</v>
      </c>
      <c r="J6" s="30" t="s">
        <v>60</v>
      </c>
      <c r="K6" s="30" t="s">
        <v>60</v>
      </c>
      <c r="L6" s="30" t="s">
        <v>60</v>
      </c>
      <c r="M6" s="30" t="s">
        <v>60</v>
      </c>
      <c r="N6" s="30" t="s">
        <v>60</v>
      </c>
      <c r="O6" s="30" t="s">
        <v>60</v>
      </c>
      <c r="P6" s="30" t="s">
        <v>60</v>
      </c>
    </row>
    <row r="7" spans="1:20" x14ac:dyDescent="0.25">
      <c r="A7" s="69" t="s">
        <v>20</v>
      </c>
      <c r="B7" s="76">
        <v>100</v>
      </c>
      <c r="C7" s="79">
        <f t="shared" si="0"/>
        <v>0</v>
      </c>
      <c r="D7" s="68">
        <f t="shared" si="1"/>
        <v>100</v>
      </c>
      <c r="E7" s="37"/>
      <c r="F7" s="30"/>
      <c r="G7" s="30"/>
      <c r="H7" s="30"/>
      <c r="I7" s="30"/>
      <c r="J7" s="30"/>
      <c r="K7" s="30"/>
      <c r="L7" s="30"/>
      <c r="M7" s="30" t="s">
        <v>60</v>
      </c>
      <c r="N7" s="30"/>
      <c r="O7" s="30"/>
      <c r="P7" s="30" t="s">
        <v>60</v>
      </c>
    </row>
    <row r="8" spans="1:20" x14ac:dyDescent="0.25">
      <c r="A8" s="69" t="s">
        <v>21</v>
      </c>
      <c r="B8" s="76">
        <v>500</v>
      </c>
      <c r="C8" s="79">
        <f t="shared" si="0"/>
        <v>133</v>
      </c>
      <c r="D8" s="68">
        <f t="shared" si="1"/>
        <v>367</v>
      </c>
      <c r="E8" s="37">
        <v>22.68</v>
      </c>
      <c r="F8" s="30">
        <v>24.2</v>
      </c>
      <c r="G8" s="30">
        <v>20.91</v>
      </c>
      <c r="H8" s="30">
        <v>22.7</v>
      </c>
      <c r="I8" s="30">
        <v>42.51</v>
      </c>
      <c r="J8" s="30" t="s">
        <v>60</v>
      </c>
      <c r="K8" s="30" t="s">
        <v>60</v>
      </c>
      <c r="L8" s="30" t="s">
        <v>60</v>
      </c>
      <c r="M8" s="30" t="s">
        <v>60</v>
      </c>
      <c r="N8" s="30" t="s">
        <v>60</v>
      </c>
      <c r="O8" s="30" t="s">
        <v>60</v>
      </c>
      <c r="P8" s="30" t="s">
        <v>60</v>
      </c>
      <c r="R8" s="2"/>
    </row>
    <row r="9" spans="1:20" x14ac:dyDescent="0.25">
      <c r="A9" s="69" t="s">
        <v>22</v>
      </c>
      <c r="B9" s="76">
        <v>100</v>
      </c>
      <c r="C9" s="79">
        <f t="shared" si="0"/>
        <v>8.5</v>
      </c>
      <c r="D9" s="68">
        <f t="shared" si="1"/>
        <v>91.5</v>
      </c>
      <c r="E9" s="37"/>
      <c r="F9" s="30"/>
      <c r="G9" s="30">
        <v>8.5</v>
      </c>
      <c r="H9" s="30"/>
      <c r="I9" s="30" t="s">
        <v>60</v>
      </c>
      <c r="J9" s="30"/>
      <c r="K9" s="30"/>
      <c r="L9" s="30"/>
      <c r="M9" s="30"/>
      <c r="N9" s="30" t="s">
        <v>60</v>
      </c>
      <c r="O9" s="30"/>
      <c r="P9" s="30" t="s">
        <v>60</v>
      </c>
    </row>
    <row r="10" spans="1:20" x14ac:dyDescent="0.25">
      <c r="A10" s="69" t="s">
        <v>23</v>
      </c>
      <c r="B10" s="76">
        <v>600</v>
      </c>
      <c r="C10" s="79">
        <f t="shared" ref="C10:C30" si="2">SUM(E10:P10)</f>
        <v>115</v>
      </c>
      <c r="D10" s="68">
        <f t="shared" ref="D10" si="3">SUM(B10-C10)</f>
        <v>485</v>
      </c>
      <c r="E10" s="37">
        <v>85</v>
      </c>
      <c r="F10" s="30"/>
      <c r="G10" s="30">
        <v>30</v>
      </c>
      <c r="H10" s="30" t="s">
        <v>60</v>
      </c>
      <c r="I10" s="30" t="s">
        <v>60</v>
      </c>
      <c r="J10" s="30" t="s">
        <v>60</v>
      </c>
      <c r="K10" s="30" t="s">
        <v>60</v>
      </c>
      <c r="L10" s="30" t="s">
        <v>60</v>
      </c>
      <c r="M10" s="30" t="s">
        <v>60</v>
      </c>
      <c r="N10" s="30" t="s">
        <v>60</v>
      </c>
      <c r="O10" s="30" t="s">
        <v>60</v>
      </c>
      <c r="P10" s="30" t="s">
        <v>60</v>
      </c>
      <c r="Q10" s="115" t="s">
        <v>60</v>
      </c>
    </row>
    <row r="11" spans="1:20" x14ac:dyDescent="0.25">
      <c r="A11" s="69" t="s">
        <v>24</v>
      </c>
      <c r="B11" s="76">
        <v>1200</v>
      </c>
      <c r="C11" s="79">
        <f t="shared" ref="C11:C20" si="4">SUM(E11:P11)</f>
        <v>71.3</v>
      </c>
      <c r="D11" s="68">
        <f t="shared" ref="D11:D30" si="5">SUM(B11-C11)</f>
        <v>1128.7</v>
      </c>
      <c r="E11" s="37" t="s">
        <v>60</v>
      </c>
      <c r="F11" s="30"/>
      <c r="G11" s="30" t="s">
        <v>60</v>
      </c>
      <c r="H11" s="30"/>
      <c r="I11" s="30">
        <v>71.3</v>
      </c>
      <c r="J11" s="30" t="s">
        <v>60</v>
      </c>
      <c r="K11" s="30" t="s">
        <v>60</v>
      </c>
      <c r="L11" s="30"/>
      <c r="M11" s="30" t="s">
        <v>60</v>
      </c>
      <c r="N11" s="30" t="s">
        <v>60</v>
      </c>
      <c r="O11" s="30" t="s">
        <v>60</v>
      </c>
      <c r="P11" s="30"/>
    </row>
    <row r="12" spans="1:20" x14ac:dyDescent="0.25">
      <c r="A12" s="69" t="s">
        <v>25</v>
      </c>
      <c r="B12" s="76">
        <v>12000</v>
      </c>
      <c r="C12" s="79">
        <f t="shared" si="4"/>
        <v>0</v>
      </c>
      <c r="D12" s="68">
        <f t="shared" si="5"/>
        <v>12000</v>
      </c>
      <c r="E12" s="37" t="s">
        <v>60</v>
      </c>
      <c r="F12" s="30"/>
      <c r="G12" s="30" t="s">
        <v>60</v>
      </c>
      <c r="H12" s="30"/>
      <c r="I12" s="30"/>
      <c r="J12" s="35"/>
      <c r="K12" s="30"/>
      <c r="L12" s="35"/>
      <c r="M12" s="30"/>
      <c r="N12" s="30"/>
      <c r="O12" s="30"/>
      <c r="P12" s="30"/>
    </row>
    <row r="13" spans="1:20" x14ac:dyDescent="0.25">
      <c r="A13" s="69" t="s">
        <v>26</v>
      </c>
      <c r="B13" s="76">
        <v>50</v>
      </c>
      <c r="C13" s="79">
        <f t="shared" si="4"/>
        <v>0</v>
      </c>
      <c r="D13" s="68">
        <f t="shared" si="5"/>
        <v>50</v>
      </c>
      <c r="E13" s="37"/>
      <c r="F13" s="30"/>
      <c r="G13" s="30" t="s">
        <v>60</v>
      </c>
      <c r="H13" s="30"/>
      <c r="I13" s="30"/>
      <c r="J13" s="30" t="s">
        <v>60</v>
      </c>
      <c r="K13" s="30"/>
      <c r="L13" s="30"/>
      <c r="M13" s="30"/>
      <c r="N13" s="30"/>
      <c r="O13" s="30" t="s">
        <v>60</v>
      </c>
      <c r="P13" s="30" t="s">
        <v>60</v>
      </c>
    </row>
    <row r="14" spans="1:20" x14ac:dyDescent="0.25">
      <c r="A14" s="69" t="s">
        <v>27</v>
      </c>
      <c r="B14" s="76">
        <v>1100</v>
      </c>
      <c r="C14" s="79">
        <f t="shared" si="4"/>
        <v>0</v>
      </c>
      <c r="D14" s="68">
        <f t="shared" si="5"/>
        <v>1100</v>
      </c>
      <c r="E14" s="37" t="s">
        <v>60</v>
      </c>
      <c r="F14" s="30">
        <v>155</v>
      </c>
      <c r="G14" s="30" t="s">
        <v>60</v>
      </c>
      <c r="H14" s="30">
        <v>-155</v>
      </c>
      <c r="I14" s="30" t="s">
        <v>60</v>
      </c>
      <c r="J14" s="30" t="s">
        <v>60</v>
      </c>
      <c r="K14" s="30" t="s">
        <v>60</v>
      </c>
      <c r="L14" s="30" t="s">
        <v>60</v>
      </c>
      <c r="M14" s="30" t="s">
        <v>60</v>
      </c>
      <c r="N14" s="30" t="s">
        <v>60</v>
      </c>
      <c r="O14" s="30" t="s">
        <v>60</v>
      </c>
      <c r="P14" s="30" t="s">
        <v>60</v>
      </c>
    </row>
    <row r="15" spans="1:20" x14ac:dyDescent="0.25">
      <c r="A15" s="69" t="s">
        <v>28</v>
      </c>
      <c r="B15" s="76">
        <v>50</v>
      </c>
      <c r="C15" s="79">
        <f t="shared" si="4"/>
        <v>0</v>
      </c>
      <c r="D15" s="68">
        <f t="shared" si="5"/>
        <v>50</v>
      </c>
      <c r="E15" s="37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20" x14ac:dyDescent="0.25">
      <c r="A16" s="69" t="s">
        <v>29</v>
      </c>
      <c r="B16" s="76">
        <v>2000</v>
      </c>
      <c r="C16" s="79">
        <f t="shared" si="4"/>
        <v>0</v>
      </c>
      <c r="D16" s="68">
        <f t="shared" si="5"/>
        <v>2000</v>
      </c>
      <c r="E16" s="37"/>
      <c r="F16" s="30"/>
      <c r="G16" s="30"/>
      <c r="H16" s="30"/>
      <c r="I16" s="30"/>
      <c r="J16" s="30"/>
      <c r="K16" s="30"/>
      <c r="L16" s="30"/>
      <c r="M16" s="30" t="s">
        <v>60</v>
      </c>
      <c r="N16" s="30"/>
      <c r="O16" s="30"/>
      <c r="P16" s="30"/>
    </row>
    <row r="17" spans="1:18" x14ac:dyDescent="0.25">
      <c r="A17" s="69" t="s">
        <v>30</v>
      </c>
      <c r="B17" s="76">
        <v>1000</v>
      </c>
      <c r="C17" s="79">
        <f t="shared" si="4"/>
        <v>0</v>
      </c>
      <c r="D17" s="68">
        <f t="shared" si="5"/>
        <v>1000</v>
      </c>
      <c r="E17" s="37"/>
      <c r="F17" s="30"/>
      <c r="G17" s="30"/>
      <c r="H17" s="30"/>
      <c r="I17" s="30"/>
      <c r="J17" s="30"/>
      <c r="K17" s="30"/>
      <c r="L17" s="30"/>
      <c r="M17" s="30"/>
      <c r="N17" s="30" t="s">
        <v>60</v>
      </c>
      <c r="O17" s="30"/>
      <c r="P17" s="30"/>
    </row>
    <row r="18" spans="1:18" x14ac:dyDescent="0.25">
      <c r="A18" s="69" t="s">
        <v>70</v>
      </c>
      <c r="B18" s="76">
        <v>100</v>
      </c>
      <c r="C18" s="79">
        <f t="shared" si="4"/>
        <v>35.65</v>
      </c>
      <c r="D18" s="68">
        <f t="shared" si="5"/>
        <v>64.349999999999994</v>
      </c>
      <c r="E18" s="37"/>
      <c r="F18" s="30"/>
      <c r="G18" s="30">
        <v>35.65</v>
      </c>
      <c r="H18" s="30"/>
      <c r="I18" s="30"/>
      <c r="J18" s="30"/>
      <c r="K18" s="30"/>
      <c r="L18" s="30"/>
      <c r="M18" s="30"/>
      <c r="N18" s="30"/>
      <c r="O18" s="30"/>
      <c r="P18" s="30"/>
    </row>
    <row r="19" spans="1:18" x14ac:dyDescent="0.25">
      <c r="A19" s="69" t="s">
        <v>31</v>
      </c>
      <c r="B19" s="76">
        <v>1800</v>
      </c>
      <c r="C19" s="79">
        <f t="shared" si="4"/>
        <v>0</v>
      </c>
      <c r="D19" s="68">
        <f t="shared" si="5"/>
        <v>1800</v>
      </c>
      <c r="E19" s="37"/>
      <c r="F19" s="30"/>
      <c r="G19" s="30"/>
      <c r="H19" s="30"/>
      <c r="I19" s="30"/>
      <c r="J19" s="30"/>
      <c r="K19" s="30"/>
      <c r="L19" s="30"/>
      <c r="M19" s="30"/>
      <c r="N19" s="30" t="s">
        <v>60</v>
      </c>
      <c r="O19" s="30" t="s">
        <v>60</v>
      </c>
      <c r="P19" s="30"/>
    </row>
    <row r="20" spans="1:18" x14ac:dyDescent="0.25">
      <c r="A20" s="69" t="s">
        <v>32</v>
      </c>
      <c r="B20" s="76">
        <v>500</v>
      </c>
      <c r="C20" s="79">
        <f t="shared" si="4"/>
        <v>0</v>
      </c>
      <c r="D20" s="68">
        <f t="shared" si="5"/>
        <v>500</v>
      </c>
      <c r="E20" s="37"/>
      <c r="F20" s="30" t="s">
        <v>60</v>
      </c>
      <c r="G20" s="30"/>
      <c r="H20" s="30"/>
      <c r="I20" s="30"/>
      <c r="J20" s="30" t="s">
        <v>60</v>
      </c>
      <c r="K20" s="30" t="s">
        <v>60</v>
      </c>
      <c r="L20" s="30"/>
      <c r="M20" s="30"/>
      <c r="N20" s="30"/>
      <c r="O20" s="30" t="s">
        <v>60</v>
      </c>
      <c r="P20" s="30"/>
    </row>
    <row r="21" spans="1:18" x14ac:dyDescent="0.25">
      <c r="A21" s="69" t="s">
        <v>33</v>
      </c>
      <c r="B21" s="76">
        <v>3000</v>
      </c>
      <c r="C21" s="79">
        <f>SUM(E21:P21)</f>
        <v>498</v>
      </c>
      <c r="D21" s="68">
        <f t="shared" si="5"/>
        <v>2502</v>
      </c>
      <c r="E21" s="37">
        <v>45.6</v>
      </c>
      <c r="F21" s="30">
        <v>221.16</v>
      </c>
      <c r="G21" s="30">
        <v>146.34</v>
      </c>
      <c r="H21" s="30">
        <v>18</v>
      </c>
      <c r="I21" s="30">
        <v>66.900000000000006</v>
      </c>
      <c r="J21" s="30" t="s">
        <v>60</v>
      </c>
      <c r="K21" s="30" t="s">
        <v>60</v>
      </c>
      <c r="L21" s="30" t="s">
        <v>60</v>
      </c>
      <c r="M21" s="30" t="s">
        <v>60</v>
      </c>
      <c r="N21" s="30" t="s">
        <v>60</v>
      </c>
      <c r="O21" s="30" t="s">
        <v>60</v>
      </c>
      <c r="P21" s="30" t="s">
        <v>60</v>
      </c>
    </row>
    <row r="22" spans="1:18" x14ac:dyDescent="0.25">
      <c r="A22" s="69" t="s">
        <v>34</v>
      </c>
      <c r="B22" s="76">
        <v>100</v>
      </c>
      <c r="C22" s="79">
        <f t="shared" si="2"/>
        <v>0</v>
      </c>
      <c r="D22" s="68">
        <f t="shared" si="5"/>
        <v>100</v>
      </c>
      <c r="E22" s="37"/>
      <c r="F22" s="30"/>
      <c r="G22" s="30" t="s">
        <v>60</v>
      </c>
      <c r="H22" s="30"/>
      <c r="I22" s="30"/>
      <c r="J22" s="30"/>
      <c r="K22" s="30"/>
      <c r="L22" s="30"/>
      <c r="M22" s="30"/>
      <c r="N22" s="30"/>
      <c r="O22" s="30"/>
      <c r="P22" s="30" t="s">
        <v>60</v>
      </c>
    </row>
    <row r="23" spans="1:18" x14ac:dyDescent="0.25">
      <c r="A23" s="69" t="s">
        <v>35</v>
      </c>
      <c r="B23" s="76">
        <v>3300</v>
      </c>
      <c r="C23" s="79">
        <f t="shared" si="2"/>
        <v>0</v>
      </c>
      <c r="D23" s="68">
        <f t="shared" si="5"/>
        <v>3300</v>
      </c>
      <c r="E23" s="37"/>
      <c r="F23" s="30">
        <v>310</v>
      </c>
      <c r="G23" s="30" t="s">
        <v>60</v>
      </c>
      <c r="H23" s="30">
        <v>-310</v>
      </c>
      <c r="I23" s="30" t="s">
        <v>60</v>
      </c>
      <c r="J23" s="30"/>
      <c r="K23" s="30"/>
      <c r="L23" s="30"/>
      <c r="M23" s="30"/>
      <c r="N23" s="30"/>
      <c r="O23" s="30"/>
      <c r="P23" s="30"/>
    </row>
    <row r="24" spans="1:18" x14ac:dyDescent="0.25">
      <c r="A24" s="69" t="s">
        <v>36</v>
      </c>
      <c r="B24" s="76">
        <v>1900</v>
      </c>
      <c r="C24" s="79">
        <f t="shared" si="2"/>
        <v>433</v>
      </c>
      <c r="D24" s="68">
        <f t="shared" si="5"/>
        <v>1467</v>
      </c>
      <c r="E24" s="37"/>
      <c r="F24" s="30">
        <v>280</v>
      </c>
      <c r="G24" s="30" t="s">
        <v>60</v>
      </c>
      <c r="H24" s="30">
        <v>153</v>
      </c>
      <c r="I24" s="30"/>
      <c r="J24" s="30" t="s">
        <v>60</v>
      </c>
      <c r="K24" s="30"/>
      <c r="L24" s="30"/>
      <c r="M24" s="30"/>
      <c r="N24" s="30" t="s">
        <v>60</v>
      </c>
      <c r="O24" s="30"/>
      <c r="P24" s="30"/>
    </row>
    <row r="25" spans="1:18" x14ac:dyDescent="0.25">
      <c r="A25" s="69" t="s">
        <v>73</v>
      </c>
      <c r="B25" s="76">
        <v>6700</v>
      </c>
      <c r="C25" s="117">
        <f>SUM(E25:P25)</f>
        <v>3595.2799999999997</v>
      </c>
      <c r="D25" s="68">
        <f t="shared" si="5"/>
        <v>3104.7200000000003</v>
      </c>
      <c r="E25" s="37"/>
      <c r="F25" s="30">
        <v>2471.89</v>
      </c>
      <c r="G25" s="30">
        <v>-296.25</v>
      </c>
      <c r="H25" s="30" t="s">
        <v>60</v>
      </c>
      <c r="I25" s="30">
        <f>SUM(1869.64-450)</f>
        <v>1419.64</v>
      </c>
      <c r="J25" s="30"/>
      <c r="K25" s="30"/>
      <c r="L25" s="30"/>
      <c r="M25" s="30"/>
      <c r="N25" s="30"/>
      <c r="O25" s="30" t="s">
        <v>60</v>
      </c>
      <c r="P25" s="30"/>
      <c r="R25" s="9"/>
    </row>
    <row r="26" spans="1:18" x14ac:dyDescent="0.25">
      <c r="A26" s="69" t="s">
        <v>37</v>
      </c>
      <c r="B26" s="76">
        <v>50</v>
      </c>
      <c r="C26" s="79">
        <f t="shared" si="2"/>
        <v>5.5</v>
      </c>
      <c r="D26" s="68">
        <f t="shared" si="5"/>
        <v>44.5</v>
      </c>
      <c r="E26" s="37"/>
      <c r="F26" s="30">
        <v>5.5</v>
      </c>
      <c r="G26" s="30"/>
      <c r="H26" s="30"/>
      <c r="I26" s="30"/>
      <c r="J26" s="30"/>
      <c r="K26" s="30"/>
      <c r="L26" s="30"/>
      <c r="M26" s="30"/>
      <c r="N26" s="30"/>
      <c r="O26" s="30"/>
      <c r="P26" s="30" t="s">
        <v>60</v>
      </c>
    </row>
    <row r="27" spans="1:18" x14ac:dyDescent="0.25">
      <c r="A27" s="69" t="s">
        <v>38</v>
      </c>
      <c r="B27" s="76">
        <v>50</v>
      </c>
      <c r="C27" s="79">
        <f t="shared" si="2"/>
        <v>10.25</v>
      </c>
      <c r="D27" s="68">
        <f t="shared" si="5"/>
        <v>39.75</v>
      </c>
      <c r="E27" s="37"/>
      <c r="F27" s="30"/>
      <c r="G27" s="30">
        <v>10.25</v>
      </c>
      <c r="H27" s="30"/>
      <c r="I27" s="30"/>
      <c r="J27" s="30"/>
      <c r="K27" s="30"/>
      <c r="L27" s="30"/>
      <c r="M27" s="30"/>
      <c r="N27" s="30"/>
      <c r="O27" s="30"/>
      <c r="P27" s="30" t="s">
        <v>60</v>
      </c>
    </row>
    <row r="28" spans="1:18" x14ac:dyDescent="0.25">
      <c r="A28" s="69" t="s">
        <v>39</v>
      </c>
      <c r="B28" s="76">
        <v>500</v>
      </c>
      <c r="C28" s="79">
        <f t="shared" si="2"/>
        <v>0</v>
      </c>
      <c r="D28" s="68">
        <f t="shared" si="5"/>
        <v>500</v>
      </c>
      <c r="E28" s="37"/>
      <c r="F28" s="30"/>
      <c r="G28" s="30"/>
      <c r="H28" s="30"/>
      <c r="I28" s="30" t="s">
        <v>60</v>
      </c>
      <c r="J28" s="30"/>
      <c r="K28" s="30" t="s">
        <v>60</v>
      </c>
      <c r="L28" s="30" t="s">
        <v>60</v>
      </c>
      <c r="M28" s="30"/>
      <c r="N28" s="30" t="s">
        <v>60</v>
      </c>
      <c r="O28" s="30"/>
      <c r="P28" s="30"/>
    </row>
    <row r="29" spans="1:18" x14ac:dyDescent="0.25">
      <c r="A29" s="69" t="s">
        <v>40</v>
      </c>
      <c r="B29" s="76">
        <v>400</v>
      </c>
      <c r="C29" s="79">
        <f t="shared" si="2"/>
        <v>384.31</v>
      </c>
      <c r="D29" s="68">
        <f t="shared" si="5"/>
        <v>15.689999999999998</v>
      </c>
      <c r="E29" s="37"/>
      <c r="F29" s="30"/>
      <c r="G29" s="30">
        <v>148.11000000000001</v>
      </c>
      <c r="H29" s="30"/>
      <c r="I29" s="30">
        <v>236.2</v>
      </c>
      <c r="J29" s="30" t="s">
        <v>60</v>
      </c>
      <c r="K29" s="30"/>
      <c r="L29" s="30" t="s">
        <v>60</v>
      </c>
      <c r="M29" s="30"/>
      <c r="N29" s="30"/>
      <c r="O29" s="30" t="s">
        <v>60</v>
      </c>
      <c r="P29" s="30" t="s">
        <v>60</v>
      </c>
    </row>
    <row r="30" spans="1:18" x14ac:dyDescent="0.25">
      <c r="A30" s="69" t="s">
        <v>41</v>
      </c>
      <c r="B30" s="76">
        <v>400</v>
      </c>
      <c r="C30" s="79">
        <f t="shared" si="2"/>
        <v>0</v>
      </c>
      <c r="D30" s="68">
        <f t="shared" si="5"/>
        <v>400</v>
      </c>
      <c r="E30" s="38"/>
      <c r="F30" s="31"/>
      <c r="G30" s="31"/>
      <c r="H30" s="31"/>
      <c r="I30" s="31"/>
      <c r="J30" s="29"/>
      <c r="K30" s="31"/>
      <c r="L30" s="29" t="s">
        <v>60</v>
      </c>
      <c r="M30" s="31"/>
      <c r="N30" s="31"/>
      <c r="O30" s="29" t="s">
        <v>60</v>
      </c>
      <c r="P30" s="29" t="s">
        <v>60</v>
      </c>
    </row>
    <row r="31" spans="1:18" x14ac:dyDescent="0.25">
      <c r="A31" s="71" t="s">
        <v>42</v>
      </c>
      <c r="B31" s="40">
        <f t="shared" ref="B31:G31" si="6">SUM(B4:B30)</f>
        <v>41350</v>
      </c>
      <c r="C31" s="40">
        <f t="shared" si="6"/>
        <v>5621.09</v>
      </c>
      <c r="D31" s="61">
        <f t="shared" si="6"/>
        <v>35728.910000000003</v>
      </c>
      <c r="E31" s="39">
        <f t="shared" si="6"/>
        <v>153.28</v>
      </c>
      <c r="F31" s="39">
        <f t="shared" si="6"/>
        <v>3752.75</v>
      </c>
      <c r="G31" s="39">
        <f t="shared" si="6"/>
        <v>149.81</v>
      </c>
      <c r="H31" s="39">
        <f>SUM(H4:H30)</f>
        <v>-271.3</v>
      </c>
      <c r="I31" s="39">
        <f>SUM(I8:I30)</f>
        <v>1836.5500000000002</v>
      </c>
      <c r="J31" s="39" t="s">
        <v>60</v>
      </c>
      <c r="K31" s="39" t="s">
        <v>60</v>
      </c>
      <c r="L31" s="39" t="s">
        <v>60</v>
      </c>
      <c r="M31" s="39" t="s">
        <v>60</v>
      </c>
      <c r="N31" s="39" t="s">
        <v>60</v>
      </c>
      <c r="O31" s="39" t="s">
        <v>60</v>
      </c>
      <c r="P31" s="39" t="s">
        <v>60</v>
      </c>
      <c r="Q31" s="116" t="s">
        <v>60</v>
      </c>
    </row>
    <row r="32" spans="1:18" x14ac:dyDescent="0.25">
      <c r="A32" s="72" t="s">
        <v>56</v>
      </c>
      <c r="B32" s="76"/>
      <c r="C32" s="79"/>
      <c r="D32" s="68"/>
      <c r="E32" s="37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x14ac:dyDescent="0.25">
      <c r="A33" s="69" t="s">
        <v>71</v>
      </c>
      <c r="B33" s="76">
        <v>5000</v>
      </c>
      <c r="C33" s="79" t="s">
        <v>60</v>
      </c>
      <c r="D33" s="68" t="s">
        <v>60</v>
      </c>
      <c r="E33" s="37"/>
      <c r="F33" s="30"/>
      <c r="G33" s="30"/>
      <c r="H33" s="30"/>
      <c r="I33" s="30"/>
      <c r="J33" s="30"/>
      <c r="K33" s="30"/>
      <c r="L33" s="30"/>
      <c r="M33" s="30"/>
      <c r="N33" s="30" t="s">
        <v>60</v>
      </c>
      <c r="O33" s="30"/>
      <c r="P33" s="30"/>
    </row>
    <row r="34" spans="1:16" x14ac:dyDescent="0.25">
      <c r="A34" s="69" t="s">
        <v>43</v>
      </c>
      <c r="B34" s="76">
        <v>2000</v>
      </c>
      <c r="C34" s="79">
        <f>SUM(E34:P34)</f>
        <v>2000</v>
      </c>
      <c r="D34" s="68">
        <f>SUM(B34-C34)</f>
        <v>0</v>
      </c>
      <c r="E34" s="37"/>
      <c r="F34" s="30">
        <v>2000</v>
      </c>
      <c r="G34" s="30"/>
      <c r="H34" s="30" t="s">
        <v>60</v>
      </c>
      <c r="I34" s="30"/>
      <c r="J34" s="30"/>
      <c r="K34" s="30"/>
      <c r="L34" s="30"/>
      <c r="M34" s="30"/>
      <c r="N34" s="30"/>
      <c r="O34" s="30"/>
      <c r="P34" s="30"/>
    </row>
    <row r="35" spans="1:16" x14ac:dyDescent="0.25">
      <c r="A35" s="69" t="s">
        <v>44</v>
      </c>
      <c r="B35" s="76">
        <v>2000</v>
      </c>
      <c r="C35" s="79" t="s">
        <v>60</v>
      </c>
      <c r="D35" s="68" t="s">
        <v>60</v>
      </c>
      <c r="E35" s="37"/>
      <c r="F35" s="30"/>
      <c r="G35" s="30"/>
      <c r="H35" s="30"/>
      <c r="I35" s="30"/>
      <c r="J35" s="30"/>
      <c r="K35" s="30"/>
      <c r="L35" s="30"/>
      <c r="M35" s="30" t="s">
        <v>60</v>
      </c>
      <c r="N35" s="30"/>
      <c r="O35" s="30"/>
      <c r="P35" s="30"/>
    </row>
    <row r="36" spans="1:16" x14ac:dyDescent="0.25">
      <c r="A36" s="69" t="s">
        <v>55</v>
      </c>
      <c r="B36" s="76">
        <v>2200</v>
      </c>
      <c r="C36" s="79" t="s">
        <v>60</v>
      </c>
      <c r="D36" s="68" t="s">
        <v>60</v>
      </c>
      <c r="E36" s="37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x14ac:dyDescent="0.25">
      <c r="A37" s="69" t="s">
        <v>45</v>
      </c>
      <c r="B37" s="76">
        <v>2500</v>
      </c>
      <c r="C37" s="79" t="s">
        <v>60</v>
      </c>
      <c r="D37" s="68" t="s">
        <v>60</v>
      </c>
      <c r="E37" s="37"/>
      <c r="F37" s="30"/>
      <c r="G37" s="30"/>
      <c r="H37" s="30" t="s">
        <v>60</v>
      </c>
      <c r="I37" s="30"/>
      <c r="J37" s="30"/>
      <c r="K37" s="30"/>
      <c r="L37" s="30"/>
      <c r="M37" s="30"/>
      <c r="N37" s="30"/>
      <c r="O37" s="30"/>
      <c r="P37" s="30"/>
    </row>
    <row r="38" spans="1:16" ht="15.75" thickBot="1" x14ac:dyDescent="0.3">
      <c r="A38" s="71" t="s">
        <v>46</v>
      </c>
      <c r="B38" s="40">
        <f>SUM(B33:B37)</f>
        <v>13700</v>
      </c>
      <c r="C38" s="40">
        <f>SUM(C33:C37)</f>
        <v>2000</v>
      </c>
      <c r="D38" s="62">
        <f>SUM(D33:D37)</f>
        <v>0</v>
      </c>
      <c r="E38" s="39">
        <f>SUM(E33:E37)</f>
        <v>0</v>
      </c>
      <c r="F38" s="34">
        <f>SUM(F33:F37)</f>
        <v>2000</v>
      </c>
      <c r="G38" s="34">
        <f t="shared" ref="G38:P38" si="7">SUM(G33:G37)</f>
        <v>0</v>
      </c>
      <c r="H38" s="34">
        <f t="shared" si="7"/>
        <v>0</v>
      </c>
      <c r="I38" s="34">
        <f t="shared" si="7"/>
        <v>0</v>
      </c>
      <c r="J38" s="34">
        <f t="shared" si="7"/>
        <v>0</v>
      </c>
      <c r="K38" s="34">
        <f t="shared" si="7"/>
        <v>0</v>
      </c>
      <c r="L38" s="34">
        <f t="shared" si="7"/>
        <v>0</v>
      </c>
      <c r="M38" s="34">
        <f t="shared" si="7"/>
        <v>0</v>
      </c>
      <c r="N38" s="34">
        <f t="shared" si="7"/>
        <v>0</v>
      </c>
      <c r="O38" s="34">
        <f t="shared" si="7"/>
        <v>0</v>
      </c>
      <c r="P38" s="34">
        <f t="shared" si="7"/>
        <v>0</v>
      </c>
    </row>
    <row r="39" spans="1:16" ht="3.75" customHeight="1" x14ac:dyDescent="0.25">
      <c r="A39" s="73"/>
      <c r="B39" s="77"/>
      <c r="C39" s="65"/>
      <c r="D39" s="6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</row>
    <row r="40" spans="1:16" s="52" customFormat="1" ht="21.75" customHeight="1" thickBot="1" x14ac:dyDescent="0.3">
      <c r="A40" s="74" t="s">
        <v>47</v>
      </c>
      <c r="B40" s="78">
        <f t="shared" ref="B40:E40" si="8">B31+B38</f>
        <v>55050</v>
      </c>
      <c r="C40" s="78">
        <f>C31+C38</f>
        <v>7621.09</v>
      </c>
      <c r="D40" s="64">
        <f>D31+D38</f>
        <v>35728.910000000003</v>
      </c>
      <c r="E40" s="53">
        <f t="shared" si="8"/>
        <v>153.28</v>
      </c>
      <c r="F40" s="53">
        <f>SUM(F31+F38)</f>
        <v>5752.75</v>
      </c>
      <c r="G40" s="53">
        <f>SUM(G31+G38)</f>
        <v>149.81</v>
      </c>
      <c r="H40" s="53">
        <f>SUM(H31+H38)</f>
        <v>-271.3</v>
      </c>
      <c r="I40" s="53">
        <f>SUM(I31:I38)</f>
        <v>1836.5500000000002</v>
      </c>
      <c r="J40" s="53" t="s">
        <v>60</v>
      </c>
      <c r="K40" s="53" t="s">
        <v>60</v>
      </c>
      <c r="L40" s="53" t="s">
        <v>60</v>
      </c>
      <c r="M40" s="53" t="s">
        <v>60</v>
      </c>
      <c r="N40" s="53" t="s">
        <v>60</v>
      </c>
      <c r="O40" s="53" t="s">
        <v>60</v>
      </c>
      <c r="P40" s="53" t="s">
        <v>60</v>
      </c>
    </row>
    <row r="41" spans="1:16" ht="15.75" thickTop="1" x14ac:dyDescent="0.25">
      <c r="B41" s="32"/>
      <c r="C41" s="16"/>
      <c r="D41" s="11"/>
      <c r="I41" s="10"/>
    </row>
    <row r="42" spans="1:16" x14ac:dyDescent="0.25">
      <c r="B42" s="14"/>
      <c r="C42" s="16"/>
      <c r="F42" s="2"/>
    </row>
    <row r="43" spans="1:16" x14ac:dyDescent="0.25">
      <c r="B43" s="14"/>
      <c r="C43" s="14"/>
    </row>
  </sheetData>
  <mergeCells count="2">
    <mergeCell ref="A1:A2"/>
    <mergeCell ref="B1:P1"/>
  </mergeCells>
  <pageMargins left="0.7" right="0.7" top="0.75" bottom="0.75" header="0.3" footer="0.3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</vt:lpstr>
      <vt:lpstr>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 AFG</dc:creator>
  <cp:lastModifiedBy>Jackie Bontems</cp:lastModifiedBy>
  <cp:lastPrinted>2020-06-07T16:00:54Z</cp:lastPrinted>
  <dcterms:created xsi:type="dcterms:W3CDTF">2019-01-21T20:23:52Z</dcterms:created>
  <dcterms:modified xsi:type="dcterms:W3CDTF">2020-06-08T20:47:00Z</dcterms:modified>
</cp:coreProperties>
</file>